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217"/>
  <workbookPr/>
  <mc:AlternateContent xmlns:mc="http://schemas.openxmlformats.org/markup-compatibility/2006">
    <mc:Choice Requires="x15">
      <x15ac:absPath xmlns:x15ac="http://schemas.microsoft.com/office/spreadsheetml/2010/11/ac" url="/Users/jeffbubin/Documents/Stanford/PMO/"/>
    </mc:Choice>
  </mc:AlternateContent>
  <bookViews>
    <workbookView xWindow="0" yWindow="460" windowWidth="28800" windowHeight="17460"/>
  </bookViews>
  <sheets>
    <sheet name="Project Resource Plan Template " sheetId="1" r:id="rId1"/>
    <sheet name="Dropdown Values" sheetId="3"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5" i="1" l="1"/>
  <c r="J5" i="1"/>
  <c r="H5" i="1"/>
  <c r="K5" i="1"/>
  <c r="L5" i="1"/>
  <c r="G6" i="1"/>
  <c r="H6" i="1"/>
  <c r="J6" i="1"/>
  <c r="K6" i="1"/>
  <c r="L6" i="1"/>
  <c r="G7" i="1"/>
  <c r="H7" i="1"/>
  <c r="J7" i="1"/>
  <c r="K7" i="1"/>
  <c r="L7" i="1"/>
  <c r="G8" i="1"/>
  <c r="H8" i="1"/>
  <c r="J8" i="1"/>
  <c r="K8" i="1"/>
  <c r="L8" i="1"/>
  <c r="L9" i="1"/>
  <c r="G11" i="1"/>
  <c r="H11" i="1"/>
  <c r="J11" i="1"/>
  <c r="K11" i="1"/>
  <c r="L11" i="1"/>
  <c r="G12" i="1"/>
  <c r="H12" i="1"/>
  <c r="J12" i="1"/>
  <c r="K12" i="1"/>
  <c r="L12" i="1"/>
  <c r="G13" i="1"/>
  <c r="H13" i="1"/>
  <c r="J13" i="1"/>
  <c r="K13" i="1"/>
  <c r="L13" i="1"/>
  <c r="L14" i="1"/>
  <c r="L19" i="1"/>
  <c r="L20" i="1"/>
  <c r="K9" i="1"/>
  <c r="K14" i="1"/>
  <c r="K19" i="1"/>
  <c r="K20" i="1"/>
</calcChain>
</file>

<file path=xl/sharedStrings.xml><?xml version="1.0" encoding="utf-8"?>
<sst xmlns="http://schemas.openxmlformats.org/spreadsheetml/2006/main" count="54" uniqueCount="46">
  <si>
    <t>Role</t>
  </si>
  <si>
    <t>Employee Type</t>
  </si>
  <si>
    <t>Assigned To</t>
  </si>
  <si>
    <t>Allocation %</t>
  </si>
  <si>
    <t>Start Date</t>
  </si>
  <si>
    <t>End Date</t>
  </si>
  <si>
    <t>Annual Salary</t>
  </si>
  <si>
    <t>Rate/hr</t>
  </si>
  <si>
    <t>Comments</t>
  </si>
  <si>
    <t>Project Manager</t>
  </si>
  <si>
    <t>Full Time</t>
  </si>
  <si>
    <t>Walter White</t>
  </si>
  <si>
    <t>Walt is on operating budget so we ignore his salary.</t>
  </si>
  <si>
    <t>Business Analyst</t>
  </si>
  <si>
    <t>Jesse Pinkman</t>
  </si>
  <si>
    <t>Data Warehouse Developer</t>
  </si>
  <si>
    <t>Contractor</t>
  </si>
  <si>
    <t>Saul Goodman</t>
  </si>
  <si>
    <t>OBI Developer</t>
  </si>
  <si>
    <t>Mike Ehrmantraut</t>
  </si>
  <si>
    <t>Program Manager</t>
  </si>
  <si>
    <t>Skyler White</t>
  </si>
  <si>
    <t>Ms. White is a fixed term person that the client wanted 20% allocated to this project so her salary is included; at burdened rate. And her allocation % reflects that 20%.</t>
  </si>
  <si>
    <t>Hank Schrader</t>
  </si>
  <si>
    <t>Hank is a fixed term person we hired specifically for this project so his salary is included; at burdened rate.</t>
  </si>
  <si>
    <t>CAE Analyst</t>
  </si>
  <si>
    <t>Tuco Salamanca</t>
  </si>
  <si>
    <t>Tuco is, obviously, a contractor.</t>
  </si>
  <si>
    <t>Business Office Subtotal</t>
  </si>
  <si>
    <t>TOTAL</t>
  </si>
  <si>
    <t>Business Office</t>
  </si>
  <si>
    <t>Only input data where there is blue colored font! (everything else is a formula)</t>
  </si>
  <si>
    <r>
      <t xml:space="preserve">Jesse is a fixed term person we hired </t>
    </r>
    <r>
      <rPr>
        <b/>
        <sz val="14"/>
        <color rgb="FF165DEF"/>
        <rFont val="Calibri"/>
        <scheme val="minor"/>
      </rPr>
      <t>specifically</t>
    </r>
    <r>
      <rPr>
        <sz val="14"/>
        <color rgb="FF165DEF"/>
        <rFont val="Calibri"/>
        <scheme val="minor"/>
      </rPr>
      <t xml:space="preserve"> for this project so his salary is included; at burdened rate.</t>
    </r>
  </si>
  <si>
    <t>Actual Working Days</t>
  </si>
  <si>
    <t>Planned Working Days</t>
  </si>
  <si>
    <t>Consultant</t>
  </si>
  <si>
    <t>Since only you, as PM know when these costs might be incurred, please plug the total number in (you can add multiple lines if need be) for both planned total and planned spend to date.</t>
  </si>
  <si>
    <t>One-Time Costs</t>
  </si>
  <si>
    <t>Hardware</t>
  </si>
  <si>
    <t>Software License</t>
  </si>
  <si>
    <t>One-Time Costs Subtotal</t>
  </si>
  <si>
    <t>&lt;&lt;&lt;&lt; Plug these numbers into the Project Info line in the 'Project Base Budget' and 'Planned Value' columns, respectively, in your project plan monthly!</t>
  </si>
  <si>
    <t>UIT</t>
  </si>
  <si>
    <t>UIT Subtotal</t>
  </si>
  <si>
    <t>Budget</t>
  </si>
  <si>
    <t>Planned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</si>
</sst>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mm/dd/yy"/>
    <numFmt numFmtId="166" formatCode="[$$-409]#,##0;\-[$$-409]#,##0"/>
    <numFmt numFmtId="167" formatCode="[$$-409]#,##0.00;\-[$$-409]#,##0.00"/>
  </numFmts>
  <fonts count="11" x14ac:knownFonts="1">
    <font>
      <sz val="11"/>
      <color indexed="8"/>
      <name val="Calibri"/>
      <family val="2"/>
      <scheme val="minor"/>
    </font>
    <font>
      <b/>
      <sz val="14"/>
      <color indexed="8"/>
      <name val="Calibri"/>
      <scheme val="minor"/>
    </font>
    <font>
      <sz val="14"/>
      <color indexed="8"/>
      <name val="Calibri"/>
      <scheme val="minor"/>
    </font>
    <font>
      <sz val="14"/>
      <color rgb="FF165DEF"/>
      <name val="Calibri"/>
      <scheme val="minor"/>
    </font>
    <font>
      <sz val="14"/>
      <color rgb="FF000000"/>
      <name val="Calibri"/>
      <scheme val="minor"/>
    </font>
    <font>
      <b/>
      <sz val="14"/>
      <color rgb="FF000000"/>
      <name val="Calibri"/>
      <scheme val="minor"/>
    </font>
    <font>
      <b/>
      <sz val="14"/>
      <color rgb="FFFF0000"/>
      <name val="Calibri"/>
      <scheme val="minor"/>
    </font>
    <font>
      <b/>
      <sz val="14"/>
      <color rgb="FF165DEF"/>
      <name val="Calibri"/>
      <scheme val="minor"/>
    </font>
    <font>
      <u/>
      <sz val="11"/>
      <color theme="10"/>
      <name val="Calibri"/>
      <family val="2"/>
      <scheme val="minor"/>
    </font>
    <font>
      <u/>
      <sz val="11"/>
      <color theme="11"/>
      <name val="Calibri"/>
      <family val="2"/>
      <scheme val="minor"/>
    </font>
    <font>
      <sz val="14"/>
      <name val="Calibri"/>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49">
    <xf numFmtId="0" fontId="0" fillId="0" borderId="0" xfId="0"/>
    <xf numFmtId="0" fontId="2" fillId="0" borderId="0" xfId="0" applyFont="1"/>
    <xf numFmtId="0" fontId="3" fillId="0" borderId="0" xfId="0" applyFont="1" applyAlignment="1">
      <alignment vertical="top"/>
    </xf>
    <xf numFmtId="164" fontId="3" fillId="0" borderId="0" xfId="0" applyNumberFormat="1" applyFont="1" applyAlignment="1">
      <alignment vertical="top"/>
    </xf>
    <xf numFmtId="0" fontId="4" fillId="0" borderId="0" xfId="0" applyFont="1" applyAlignment="1">
      <alignment vertical="top"/>
    </xf>
    <xf numFmtId="166" fontId="3" fillId="0" borderId="0" xfId="0" applyNumberFormat="1" applyFont="1" applyAlignment="1">
      <alignment vertical="top"/>
    </xf>
    <xf numFmtId="167" fontId="4" fillId="0" borderId="0" xfId="0" applyNumberFormat="1" applyFont="1" applyAlignment="1">
      <alignment vertical="top"/>
    </xf>
    <xf numFmtId="166" fontId="4" fillId="0" borderId="0" xfId="0" applyNumberFormat="1" applyFont="1" applyAlignment="1">
      <alignment vertical="top"/>
    </xf>
    <xf numFmtId="0" fontId="3" fillId="0" borderId="0" xfId="0" applyFont="1" applyAlignment="1">
      <alignment vertical="top" wrapText="1"/>
    </xf>
    <xf numFmtId="0" fontId="5" fillId="0" borderId="0" xfId="0" applyFont="1" applyAlignment="1">
      <alignment horizontal="left" vertical="top" wrapText="1"/>
    </xf>
    <xf numFmtId="0" fontId="4" fillId="0" borderId="0" xfId="0" applyFont="1" applyAlignment="1">
      <alignment horizontal="left" vertical="top"/>
    </xf>
    <xf numFmtId="166" fontId="5" fillId="0" borderId="0" xfId="0" applyNumberFormat="1" applyFont="1" applyAlignment="1">
      <alignment vertical="top"/>
    </xf>
    <xf numFmtId="0" fontId="4" fillId="0" borderId="0" xfId="0" applyFont="1" applyAlignment="1">
      <alignment horizontal="left" vertical="top" wrapText="1"/>
    </xf>
    <xf numFmtId="0" fontId="1" fillId="0" borderId="0" xfId="0" applyFont="1" applyAlignment="1">
      <alignment wrapText="1"/>
    </xf>
    <xf numFmtId="166" fontId="6" fillId="0" borderId="0" xfId="0" applyNumberFormat="1" applyFont="1" applyAlignment="1">
      <alignment vertical="top"/>
    </xf>
    <xf numFmtId="0" fontId="6" fillId="0" borderId="0" xfId="0" applyFont="1" applyAlignment="1">
      <alignment vertical="top" wrapText="1"/>
    </xf>
    <xf numFmtId="0" fontId="3" fillId="0" borderId="0" xfId="0" applyFont="1" applyAlignment="1">
      <alignment horizontal="left" vertical="top" wrapText="1" indent="1"/>
    </xf>
    <xf numFmtId="0" fontId="5" fillId="0" borderId="0" xfId="0" applyFont="1" applyAlignment="1">
      <alignment horizontal="right" vertical="top" wrapText="1" indent="1"/>
    </xf>
    <xf numFmtId="0" fontId="1" fillId="3" borderId="1" xfId="0" applyFont="1" applyFill="1" applyBorder="1" applyAlignment="1">
      <alignment wrapText="1"/>
    </xf>
    <xf numFmtId="0" fontId="5" fillId="0" borderId="1" xfId="0" applyFont="1" applyBorder="1" applyAlignment="1">
      <alignment horizontal="right" vertical="top" wrapText="1"/>
    </xf>
    <xf numFmtId="0" fontId="4" fillId="0" borderId="1" xfId="0" applyFont="1" applyBorder="1" applyAlignment="1">
      <alignment vertical="top"/>
    </xf>
    <xf numFmtId="0" fontId="4" fillId="0" borderId="1" xfId="0" applyFont="1" applyBorder="1" applyAlignment="1">
      <alignment horizontal="left" vertical="top"/>
    </xf>
    <xf numFmtId="166" fontId="5" fillId="0" borderId="1" xfId="0" applyNumberFormat="1" applyFont="1" applyBorder="1" applyAlignment="1">
      <alignment vertical="top"/>
    </xf>
    <xf numFmtId="0" fontId="3" fillId="0" borderId="1" xfId="0" applyFont="1" applyBorder="1" applyAlignment="1">
      <alignment vertical="top"/>
    </xf>
    <xf numFmtId="0" fontId="3" fillId="0" borderId="1" xfId="0" applyFont="1" applyBorder="1" applyAlignment="1">
      <alignment horizontal="left" vertical="top" wrapText="1" indent="1"/>
    </xf>
    <xf numFmtId="164" fontId="3" fillId="0" borderId="1" xfId="0" applyNumberFormat="1" applyFont="1" applyBorder="1" applyAlignment="1">
      <alignment vertical="top"/>
    </xf>
    <xf numFmtId="166" fontId="3" fillId="0" borderId="1" xfId="0" applyNumberFormat="1" applyFont="1" applyBorder="1" applyAlignment="1">
      <alignment vertical="top"/>
    </xf>
    <xf numFmtId="167" fontId="4" fillId="0" borderId="1" xfId="0" applyNumberFormat="1" applyFont="1" applyBorder="1" applyAlignment="1">
      <alignment vertical="top"/>
    </xf>
    <xf numFmtId="166" fontId="4" fillId="0" borderId="1" xfId="0" applyNumberFormat="1" applyFont="1" applyBorder="1" applyAlignment="1">
      <alignment vertical="top"/>
    </xf>
    <xf numFmtId="0" fontId="3" fillId="0" borderId="1" xfId="0" applyFont="1" applyBorder="1" applyAlignment="1">
      <alignment vertical="top" wrapText="1"/>
    </xf>
    <xf numFmtId="165" fontId="3" fillId="0" borderId="0" xfId="0" applyNumberFormat="1" applyFont="1" applyAlignment="1">
      <alignment horizontal="right" vertical="top"/>
    </xf>
    <xf numFmtId="165" fontId="3" fillId="0" borderId="1" xfId="0" applyNumberFormat="1" applyFont="1" applyBorder="1" applyAlignment="1">
      <alignment horizontal="right" vertical="top"/>
    </xf>
    <xf numFmtId="0" fontId="4" fillId="0" borderId="1" xfId="0" applyFont="1" applyBorder="1" applyAlignment="1">
      <alignment horizontal="right" vertical="top"/>
    </xf>
    <xf numFmtId="0" fontId="4" fillId="0" borderId="0" xfId="0" applyFont="1" applyAlignment="1">
      <alignment horizontal="right" vertical="top"/>
    </xf>
    <xf numFmtId="0" fontId="3" fillId="2" borderId="0" xfId="0" applyFont="1" applyFill="1" applyAlignment="1">
      <alignment horizontal="left" vertical="top"/>
    </xf>
    <xf numFmtId="0" fontId="2" fillId="2" borderId="0" xfId="0" applyFont="1" applyFill="1"/>
    <xf numFmtId="0" fontId="2" fillId="0" borderId="0" xfId="0" applyFont="1" applyFill="1"/>
    <xf numFmtId="0" fontId="10" fillId="0" borderId="0" xfId="0" applyFont="1" applyFill="1" applyAlignment="1">
      <alignment horizontal="left" vertical="top"/>
    </xf>
    <xf numFmtId="0" fontId="4" fillId="0" borderId="0" xfId="0" applyFont="1" applyBorder="1" applyAlignment="1">
      <alignment vertical="top"/>
    </xf>
    <xf numFmtId="0" fontId="4" fillId="0" borderId="0" xfId="0" applyFont="1" applyBorder="1" applyAlignment="1">
      <alignment horizontal="left" vertical="top"/>
    </xf>
    <xf numFmtId="0" fontId="5" fillId="0" borderId="2" xfId="0" applyFont="1" applyBorder="1" applyAlignment="1">
      <alignment horizontal="right" vertical="top" wrapText="1"/>
    </xf>
    <xf numFmtId="0" fontId="4" fillId="0" borderId="2" xfId="0" applyFont="1" applyBorder="1" applyAlignment="1">
      <alignment vertical="top"/>
    </xf>
    <xf numFmtId="0" fontId="4" fillId="0" borderId="2" xfId="0" applyFont="1" applyBorder="1" applyAlignment="1">
      <alignment horizontal="left" vertical="top"/>
    </xf>
    <xf numFmtId="166" fontId="5" fillId="0" borderId="2" xfId="0" applyNumberFormat="1" applyFont="1" applyBorder="1" applyAlignment="1">
      <alignment vertical="top"/>
    </xf>
    <xf numFmtId="166" fontId="3" fillId="0" borderId="2" xfId="0" applyNumberFormat="1" applyFont="1" applyBorder="1" applyAlignment="1">
      <alignment vertical="top"/>
    </xf>
    <xf numFmtId="0" fontId="3" fillId="0" borderId="2" xfId="0" applyFont="1" applyBorder="1" applyAlignment="1">
      <alignment vertical="top" wrapText="1"/>
    </xf>
    <xf numFmtId="166" fontId="3" fillId="0" borderId="0" xfId="0" applyNumberFormat="1" applyFont="1" applyBorder="1" applyAlignment="1">
      <alignment vertical="top"/>
    </xf>
    <xf numFmtId="0" fontId="3" fillId="0" borderId="0" xfId="0" applyFont="1" applyBorder="1" applyAlignment="1">
      <alignment vertical="top" wrapText="1"/>
    </xf>
    <xf numFmtId="0" fontId="5" fillId="0" borderId="0" xfId="0" applyFont="1" applyBorder="1" applyAlignment="1">
      <alignment horizontal="left" vertical="top"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heetPr>
  <dimension ref="A1:M50"/>
  <sheetViews>
    <sheetView tabSelected="1" workbookViewId="0">
      <pane ySplit="3" topLeftCell="A4" activePane="bottomLeft" state="frozen"/>
      <selection pane="bottomLeft" activeCell="L4" sqref="L4"/>
    </sheetView>
  </sheetViews>
  <sheetFormatPr baseColWidth="10" defaultColWidth="28.33203125" defaultRowHeight="19" x14ac:dyDescent="0.25"/>
  <cols>
    <col min="1" max="1" width="31.5" style="1" customWidth="1"/>
    <col min="2" max="2" width="13.1640625" style="1" customWidth="1"/>
    <col min="3" max="3" width="19.33203125" style="1" customWidth="1"/>
    <col min="4" max="4" width="14.33203125" style="1" customWidth="1"/>
    <col min="5" max="6" width="11.83203125" style="1" customWidth="1"/>
    <col min="7" max="7" width="10.1640625" style="1" customWidth="1"/>
    <col min="8" max="8" width="10" style="1" customWidth="1"/>
    <col min="9" max="9" width="15.5" style="1" customWidth="1"/>
    <col min="10" max="10" width="9.83203125" style="1" customWidth="1"/>
    <col min="11" max="11" width="15.1640625" style="1" customWidth="1"/>
    <col min="12" max="12" width="15.33203125" style="1" customWidth="1"/>
    <col min="13" max="13" width="36.83203125" style="1" customWidth="1"/>
    <col min="14" max="16384" width="28.33203125" style="1"/>
  </cols>
  <sheetData>
    <row r="1" spans="1:13" x14ac:dyDescent="0.25">
      <c r="A1" s="34" t="s">
        <v>31</v>
      </c>
      <c r="B1" s="35"/>
      <c r="C1" s="35"/>
      <c r="D1" s="35"/>
      <c r="E1" s="36"/>
      <c r="F1" s="36"/>
    </row>
    <row r="2" spans="1:13" x14ac:dyDescent="0.25">
      <c r="A2" s="37"/>
    </row>
    <row r="3" spans="1:13" ht="57" x14ac:dyDescent="0.25">
      <c r="A3" s="18" t="s">
        <v>0</v>
      </c>
      <c r="B3" s="18" t="s">
        <v>1</v>
      </c>
      <c r="C3" s="18" t="s">
        <v>2</v>
      </c>
      <c r="D3" s="18" t="s">
        <v>3</v>
      </c>
      <c r="E3" s="18" t="s">
        <v>4</v>
      </c>
      <c r="F3" s="18" t="s">
        <v>5</v>
      </c>
      <c r="G3" s="18" t="s">
        <v>33</v>
      </c>
      <c r="H3" s="18" t="s">
        <v>34</v>
      </c>
      <c r="I3" s="18" t="s">
        <v>6</v>
      </c>
      <c r="J3" s="18" t="s">
        <v>7</v>
      </c>
      <c r="K3" s="18" t="s">
        <v>44</v>
      </c>
      <c r="L3" s="18" t="s">
        <v>45</v>
      </c>
      <c r="M3" s="18" t="s">
        <v>8</v>
      </c>
    </row>
    <row r="4" spans="1:13" x14ac:dyDescent="0.25">
      <c r="A4" s="13" t="s">
        <v>42</v>
      </c>
      <c r="B4" s="13"/>
      <c r="C4" s="13"/>
      <c r="D4" s="13"/>
      <c r="E4" s="13"/>
      <c r="F4" s="13"/>
      <c r="G4" s="13"/>
      <c r="H4" s="13"/>
      <c r="I4" s="13"/>
      <c r="J4" s="13"/>
      <c r="K4" s="13"/>
      <c r="L4" s="13"/>
      <c r="M4" s="13"/>
    </row>
    <row r="5" spans="1:13" ht="38" x14ac:dyDescent="0.25">
      <c r="A5" s="16" t="s">
        <v>9</v>
      </c>
      <c r="B5" s="2" t="s">
        <v>10</v>
      </c>
      <c r="C5" s="2" t="s">
        <v>11</v>
      </c>
      <c r="D5" s="3">
        <v>0.5</v>
      </c>
      <c r="E5" s="30">
        <v>42156</v>
      </c>
      <c r="F5" s="30">
        <v>42607</v>
      </c>
      <c r="G5" s="4">
        <f ca="1">NETWORKDAYS(E5,TODAY())</f>
        <v>280</v>
      </c>
      <c r="H5" s="4">
        <f>NETWORKDAYS(E5,F5)</f>
        <v>324</v>
      </c>
      <c r="I5" s="5">
        <v>0</v>
      </c>
      <c r="J5" s="6">
        <f>IF(B5 = "Full Time", I5/2080,IF(B5="consultant",I5/2000, I5/ 2000))</f>
        <v>0</v>
      </c>
      <c r="K5" s="7">
        <f>ROUND(IF(B5 = "Full Time", D5*H5*J5* (1.4) * 8,D5* H5*J5* 8), 0)</f>
        <v>0</v>
      </c>
      <c r="L5" s="7">
        <f ca="1">ROUND(IF(TODAY()-E5&lt; 0, 0, IF(G5&gt;H5, K5, G5/H5*K5)),0)</f>
        <v>0</v>
      </c>
      <c r="M5" s="8" t="s">
        <v>12</v>
      </c>
    </row>
    <row r="6" spans="1:13" ht="57" x14ac:dyDescent="0.25">
      <c r="A6" s="16" t="s">
        <v>13</v>
      </c>
      <c r="B6" s="2" t="s">
        <v>10</v>
      </c>
      <c r="C6" s="2" t="s">
        <v>14</v>
      </c>
      <c r="D6" s="3">
        <v>1</v>
      </c>
      <c r="E6" s="30">
        <v>42156</v>
      </c>
      <c r="F6" s="30">
        <v>42607</v>
      </c>
      <c r="G6" s="4">
        <f t="shared" ref="G6:G8" ca="1" si="0">NETWORKDAYS(E6,TODAY())</f>
        <v>280</v>
      </c>
      <c r="H6" s="4">
        <f>NETWORKDAYS(E6,F6)</f>
        <v>324</v>
      </c>
      <c r="I6" s="5">
        <v>130000</v>
      </c>
      <c r="J6" s="6">
        <f>IF(B6 = "Full Time", I6/2080,IF(B6="consultant",I6/2000, I6/ 2000))</f>
        <v>62.5</v>
      </c>
      <c r="K6" s="7">
        <f>ROUND(IF(B6 = "Full Time", D6*H6*J6* (1.4) * 8,D6* H6*J6* 8), 0)</f>
        <v>226800</v>
      </c>
      <c r="L6" s="7">
        <f ca="1">ROUND(IF(TODAY()-E6&lt; 0, 0, IF(G6&gt;H6, K6, G6/H6*K6)),0)</f>
        <v>196000</v>
      </c>
      <c r="M6" s="8" t="s">
        <v>32</v>
      </c>
    </row>
    <row r="7" spans="1:13" x14ac:dyDescent="0.25">
      <c r="A7" s="16" t="s">
        <v>15</v>
      </c>
      <c r="B7" s="2" t="s">
        <v>16</v>
      </c>
      <c r="C7" s="2" t="s">
        <v>17</v>
      </c>
      <c r="D7" s="3">
        <v>1</v>
      </c>
      <c r="E7" s="30">
        <v>42156</v>
      </c>
      <c r="F7" s="30">
        <v>42607</v>
      </c>
      <c r="G7" s="4">
        <f t="shared" ca="1" si="0"/>
        <v>280</v>
      </c>
      <c r="H7" s="4">
        <f>NETWORKDAYS(E7,F7)</f>
        <v>324</v>
      </c>
      <c r="I7" s="5">
        <v>180000</v>
      </c>
      <c r="J7" s="6">
        <f>IF(B7 = "Full Time", I7/2080,IF(B7="consultant",I7/2000, I7/ 2000))</f>
        <v>90</v>
      </c>
      <c r="K7" s="7">
        <f>ROUND(IF(B7 = "Full Time", D7*H7*J7* (1.4) * 8,D7* H7*J7* 8), 0)</f>
        <v>233280</v>
      </c>
      <c r="L7" s="7">
        <f ca="1">ROUND(IF(TODAY()-E7&lt; 0, 0, IF(G7&gt;H7, K7, G7/H7*K7)),0)</f>
        <v>201600</v>
      </c>
      <c r="M7" s="2"/>
    </row>
    <row r="8" spans="1:13" x14ac:dyDescent="0.25">
      <c r="A8" s="24" t="s">
        <v>18</v>
      </c>
      <c r="B8" s="23" t="s">
        <v>16</v>
      </c>
      <c r="C8" s="23" t="s">
        <v>19</v>
      </c>
      <c r="D8" s="25">
        <v>1</v>
      </c>
      <c r="E8" s="31">
        <v>42156</v>
      </c>
      <c r="F8" s="31">
        <v>42607</v>
      </c>
      <c r="G8" s="20">
        <f t="shared" ca="1" si="0"/>
        <v>280</v>
      </c>
      <c r="H8" s="20">
        <f>NETWORKDAYS(E8,F8)</f>
        <v>324</v>
      </c>
      <c r="I8" s="26">
        <v>180000</v>
      </c>
      <c r="J8" s="27">
        <f>IF(B8 = "Full Time", I8/2080,IF(B8="consultant",I8/2000, I8/ 2000))</f>
        <v>90</v>
      </c>
      <c r="K8" s="28">
        <f>ROUND(IF(B8 = "Full Time", D8*H8*J8* (1.4) * 8,D8* H8*J8* 8), 0)</f>
        <v>233280</v>
      </c>
      <c r="L8" s="28">
        <f ca="1">ROUND(IF(TODAY()-E8&lt; 0, 0, IF(G8&gt;H8, K8, G8/H8*K8)),0)</f>
        <v>201600</v>
      </c>
      <c r="M8" s="23"/>
    </row>
    <row r="9" spans="1:13" x14ac:dyDescent="0.25">
      <c r="A9" s="19" t="s">
        <v>43</v>
      </c>
      <c r="B9" s="20"/>
      <c r="C9" s="20"/>
      <c r="D9" s="20"/>
      <c r="E9" s="32"/>
      <c r="F9" s="32"/>
      <c r="G9" s="20"/>
      <c r="H9" s="20"/>
      <c r="I9" s="20"/>
      <c r="J9" s="20"/>
      <c r="K9" s="22">
        <f>SUM(K5:K8)</f>
        <v>693360</v>
      </c>
      <c r="L9" s="22">
        <f ca="1">SUM(L5:L8)</f>
        <v>599200</v>
      </c>
      <c r="M9" s="23"/>
    </row>
    <row r="10" spans="1:13" x14ac:dyDescent="0.25">
      <c r="A10" s="9" t="s">
        <v>30</v>
      </c>
      <c r="B10" s="4"/>
      <c r="C10" s="4"/>
      <c r="D10" s="4"/>
      <c r="E10" s="33"/>
      <c r="F10" s="33"/>
      <c r="G10" s="4"/>
      <c r="H10" s="4"/>
      <c r="I10" s="4"/>
      <c r="J10" s="4"/>
      <c r="K10" s="11"/>
      <c r="L10" s="11"/>
      <c r="M10" s="2"/>
    </row>
    <row r="11" spans="1:13" ht="95" x14ac:dyDescent="0.25">
      <c r="A11" s="16" t="s">
        <v>20</v>
      </c>
      <c r="B11" s="2" t="s">
        <v>10</v>
      </c>
      <c r="C11" s="2" t="s">
        <v>21</v>
      </c>
      <c r="D11" s="3">
        <v>0.2</v>
      </c>
      <c r="E11" s="30">
        <v>42156</v>
      </c>
      <c r="F11" s="30">
        <v>42607</v>
      </c>
      <c r="G11" s="4">
        <f ca="1">NETWORKDAYS(E11,TODAY())</f>
        <v>280</v>
      </c>
      <c r="H11" s="4">
        <f>NETWORKDAYS(E11,F11)</f>
        <v>324</v>
      </c>
      <c r="I11" s="5">
        <v>250000</v>
      </c>
      <c r="J11" s="6">
        <f>IF(B11 = "Full Time", I11/2080,IF(B11="consultant",I11/2000, I11/ 2000))</f>
        <v>120.19230769230769</v>
      </c>
      <c r="K11" s="7">
        <f>ROUND(IF(B11 = "Full Time", D11*H11*J11* (1.4) * 8,D11* H11*J11* 8), 0)</f>
        <v>87231</v>
      </c>
      <c r="L11" s="7">
        <f ca="1">ROUND(IF(TODAY()-E11&lt; 0, 0, IF(G11&gt;H11, K11, G11/H11*K11)),0)</f>
        <v>75385</v>
      </c>
      <c r="M11" s="8" t="s">
        <v>22</v>
      </c>
    </row>
    <row r="12" spans="1:13" ht="57" x14ac:dyDescent="0.25">
      <c r="A12" s="16" t="s">
        <v>13</v>
      </c>
      <c r="B12" s="2" t="s">
        <v>10</v>
      </c>
      <c r="C12" s="2" t="s">
        <v>23</v>
      </c>
      <c r="D12" s="3">
        <v>1</v>
      </c>
      <c r="E12" s="30">
        <v>42156</v>
      </c>
      <c r="F12" s="30">
        <v>42607</v>
      </c>
      <c r="G12" s="4">
        <f ca="1">NETWORKDAYS(E12,TODAY())</f>
        <v>280</v>
      </c>
      <c r="H12" s="4">
        <f>NETWORKDAYS(E12,F12)</f>
        <v>324</v>
      </c>
      <c r="I12" s="5">
        <v>200000</v>
      </c>
      <c r="J12" s="6">
        <f>IF(B12 = "Full Time", I12/2080,IF(B12="consultant",I12/2000, I12/ 2000))</f>
        <v>96.15384615384616</v>
      </c>
      <c r="K12" s="7">
        <f>ROUND(IF(B12 = "Full Time", D12*H12*J12* (1.4) * 8,D12* H12*J12* 8), 0)</f>
        <v>348923</v>
      </c>
      <c r="L12" s="7">
        <f ca="1">ROUND(IF(TODAY()-E12&lt; 0, 0, IF(G12&gt;H12, K12, G12/H12*K12)),0)</f>
        <v>301538</v>
      </c>
      <c r="M12" s="8" t="s">
        <v>24</v>
      </c>
    </row>
    <row r="13" spans="1:13" x14ac:dyDescent="0.25">
      <c r="A13" s="24" t="s">
        <v>25</v>
      </c>
      <c r="B13" s="23" t="s">
        <v>16</v>
      </c>
      <c r="C13" s="23" t="s">
        <v>26</v>
      </c>
      <c r="D13" s="25">
        <v>1</v>
      </c>
      <c r="E13" s="31">
        <v>42156</v>
      </c>
      <c r="F13" s="31">
        <v>42607</v>
      </c>
      <c r="G13" s="20">
        <f ca="1">NETWORKDAYS(E13,TODAY())</f>
        <v>280</v>
      </c>
      <c r="H13" s="20">
        <f>NETWORKDAYS(E13,F13)</f>
        <v>324</v>
      </c>
      <c r="I13" s="26">
        <v>140000</v>
      </c>
      <c r="J13" s="27">
        <f>IF(B13 = "Full Time", I13/2080,IF(B13="consultant",I13/2000, I13/ 2000))</f>
        <v>70</v>
      </c>
      <c r="K13" s="28">
        <f>ROUND(IF(B13 = "Full Time", D13*H13*J13* (1.4) * 8,D13* H13*J13* 8), 0)</f>
        <v>181440</v>
      </c>
      <c r="L13" s="28">
        <f ca="1">ROUND(IF(TODAY()-E13&lt; 0, 0, IF(G13&gt;H13, K13, G13/H13*K13)),0)</f>
        <v>156800</v>
      </c>
      <c r="M13" s="29" t="s">
        <v>27</v>
      </c>
    </row>
    <row r="14" spans="1:13" x14ac:dyDescent="0.25">
      <c r="A14" s="40" t="s">
        <v>28</v>
      </c>
      <c r="B14" s="41"/>
      <c r="C14" s="41"/>
      <c r="D14" s="41"/>
      <c r="E14" s="42"/>
      <c r="F14" s="42"/>
      <c r="G14" s="41"/>
      <c r="H14" s="41"/>
      <c r="I14" s="41"/>
      <c r="J14" s="41"/>
      <c r="K14" s="43">
        <f>SUM(K11:K13)</f>
        <v>617594</v>
      </c>
      <c r="L14" s="43">
        <f ca="1">SUM(L11:L13)</f>
        <v>533723</v>
      </c>
      <c r="M14" s="41"/>
    </row>
    <row r="15" spans="1:13" ht="114" x14ac:dyDescent="0.25">
      <c r="A15" s="48" t="s">
        <v>37</v>
      </c>
      <c r="B15" s="38"/>
      <c r="C15" s="38"/>
      <c r="D15" s="38"/>
      <c r="E15" s="39"/>
      <c r="F15" s="39"/>
      <c r="G15" s="38"/>
      <c r="H15" s="38"/>
      <c r="I15" s="38"/>
      <c r="J15" s="38"/>
      <c r="K15" s="46"/>
      <c r="L15" s="46"/>
      <c r="M15" s="47" t="s">
        <v>36</v>
      </c>
    </row>
    <row r="16" spans="1:13" x14ac:dyDescent="0.25">
      <c r="A16" s="16" t="s">
        <v>35</v>
      </c>
      <c r="B16" s="38"/>
      <c r="C16" s="38"/>
      <c r="D16" s="38"/>
      <c r="E16" s="39"/>
      <c r="F16" s="39"/>
      <c r="G16" s="38"/>
      <c r="H16" s="38"/>
      <c r="I16" s="38"/>
      <c r="J16" s="38"/>
      <c r="K16" s="46">
        <v>300000</v>
      </c>
      <c r="L16" s="46">
        <v>150000</v>
      </c>
      <c r="M16" s="47"/>
    </row>
    <row r="17" spans="1:13" x14ac:dyDescent="0.25">
      <c r="A17" s="16" t="s">
        <v>38</v>
      </c>
      <c r="B17" s="38"/>
      <c r="C17" s="38"/>
      <c r="D17" s="38"/>
      <c r="E17" s="39"/>
      <c r="F17" s="39"/>
      <c r="G17" s="38"/>
      <c r="H17" s="38"/>
      <c r="I17" s="38"/>
      <c r="J17" s="38"/>
      <c r="K17" s="46">
        <v>200000</v>
      </c>
      <c r="L17" s="46">
        <v>75000</v>
      </c>
      <c r="M17" s="47"/>
    </row>
    <row r="18" spans="1:13" x14ac:dyDescent="0.25">
      <c r="A18" s="24" t="s">
        <v>39</v>
      </c>
      <c r="B18" s="20"/>
      <c r="C18" s="20"/>
      <c r="D18" s="20"/>
      <c r="E18" s="21"/>
      <c r="F18" s="21"/>
      <c r="G18" s="20"/>
      <c r="H18" s="20"/>
      <c r="I18" s="20"/>
      <c r="J18" s="20"/>
      <c r="K18" s="26">
        <v>100000</v>
      </c>
      <c r="L18" s="26">
        <v>50000</v>
      </c>
      <c r="M18" s="29"/>
    </row>
    <row r="19" spans="1:13" x14ac:dyDescent="0.25">
      <c r="A19" s="40" t="s">
        <v>40</v>
      </c>
      <c r="B19" s="41"/>
      <c r="C19" s="41"/>
      <c r="D19" s="41"/>
      <c r="E19" s="42"/>
      <c r="F19" s="42"/>
      <c r="G19" s="41"/>
      <c r="H19" s="41"/>
      <c r="I19" s="41"/>
      <c r="J19" s="41"/>
      <c r="K19" s="44">
        <f>SUM(K17:K18)</f>
        <v>300000</v>
      </c>
      <c r="L19" s="44">
        <f>SUM(L17:L18)</f>
        <v>125000</v>
      </c>
      <c r="M19" s="45"/>
    </row>
    <row r="20" spans="1:13" ht="95" x14ac:dyDescent="0.25">
      <c r="A20" s="17" t="s">
        <v>29</v>
      </c>
      <c r="B20" s="4"/>
      <c r="C20" s="4"/>
      <c r="D20" s="4"/>
      <c r="E20" s="10"/>
      <c r="F20" s="10"/>
      <c r="G20" s="4"/>
      <c r="H20" s="4"/>
      <c r="I20" s="4"/>
      <c r="J20" s="4"/>
      <c r="K20" s="14">
        <f>K9+K14+K19</f>
        <v>1610954</v>
      </c>
      <c r="L20" s="14">
        <f ca="1">L9+L14+L19</f>
        <v>1257923</v>
      </c>
      <c r="M20" s="15" t="s">
        <v>41</v>
      </c>
    </row>
    <row r="21" spans="1:13" x14ac:dyDescent="0.25">
      <c r="A21" s="12"/>
      <c r="B21" s="4"/>
      <c r="C21" s="4"/>
      <c r="D21" s="4"/>
      <c r="E21" s="10"/>
      <c r="F21" s="10"/>
      <c r="G21" s="4"/>
      <c r="H21" s="4"/>
      <c r="I21" s="4"/>
      <c r="J21" s="4"/>
      <c r="K21" s="4"/>
      <c r="L21" s="4"/>
      <c r="M21" s="4"/>
    </row>
    <row r="22" spans="1:13" x14ac:dyDescent="0.25">
      <c r="A22" s="12"/>
      <c r="B22" s="4"/>
      <c r="C22" s="4"/>
      <c r="D22" s="4"/>
      <c r="E22" s="10"/>
      <c r="F22" s="10"/>
      <c r="G22" s="4"/>
      <c r="H22" s="4"/>
      <c r="I22" s="4"/>
      <c r="J22" s="4"/>
      <c r="K22" s="4"/>
      <c r="L22" s="4"/>
      <c r="M22" s="4"/>
    </row>
    <row r="23" spans="1:13" x14ac:dyDescent="0.25">
      <c r="A23" s="12"/>
      <c r="B23" s="4"/>
      <c r="C23" s="4"/>
      <c r="D23" s="4"/>
      <c r="E23" s="10"/>
      <c r="F23" s="10"/>
      <c r="G23" s="4"/>
      <c r="H23" s="4"/>
      <c r="I23" s="4"/>
      <c r="J23" s="4"/>
      <c r="K23" s="4"/>
      <c r="L23" s="4"/>
      <c r="M23" s="4"/>
    </row>
    <row r="24" spans="1:13" x14ac:dyDescent="0.25">
      <c r="A24" s="12"/>
      <c r="B24" s="4"/>
      <c r="C24" s="4"/>
      <c r="D24" s="4"/>
      <c r="E24" s="10"/>
      <c r="F24" s="10"/>
      <c r="G24" s="4"/>
      <c r="H24" s="4"/>
      <c r="I24" s="4"/>
      <c r="J24" s="4"/>
      <c r="K24" s="4"/>
      <c r="L24" s="4"/>
      <c r="M24" s="4"/>
    </row>
    <row r="25" spans="1:13" x14ac:dyDescent="0.25">
      <c r="A25" s="12"/>
      <c r="B25" s="4"/>
      <c r="C25" s="4"/>
      <c r="D25" s="4"/>
      <c r="E25" s="10"/>
      <c r="F25" s="10"/>
      <c r="G25" s="4"/>
      <c r="H25" s="4"/>
      <c r="I25" s="4"/>
      <c r="J25" s="4"/>
      <c r="K25" s="4"/>
      <c r="L25" s="4"/>
      <c r="M25" s="4"/>
    </row>
    <row r="26" spans="1:13" x14ac:dyDescent="0.25">
      <c r="A26" s="12"/>
      <c r="B26" s="4"/>
      <c r="C26" s="4"/>
      <c r="D26" s="4"/>
      <c r="E26" s="10"/>
      <c r="F26" s="10"/>
      <c r="G26" s="4"/>
      <c r="H26" s="4"/>
      <c r="I26" s="4"/>
      <c r="J26" s="4"/>
      <c r="K26" s="4"/>
      <c r="L26" s="4"/>
      <c r="M26" s="4"/>
    </row>
    <row r="27" spans="1:13" x14ac:dyDescent="0.25">
      <c r="A27" s="12"/>
      <c r="B27" s="4"/>
      <c r="C27" s="4"/>
      <c r="D27" s="4"/>
      <c r="E27" s="10"/>
      <c r="F27" s="10"/>
      <c r="G27" s="4"/>
      <c r="H27" s="4"/>
      <c r="I27" s="4"/>
      <c r="J27" s="4"/>
      <c r="K27" s="4"/>
      <c r="L27" s="4"/>
      <c r="M27" s="4"/>
    </row>
    <row r="28" spans="1:13" x14ac:dyDescent="0.25">
      <c r="A28" s="12"/>
      <c r="B28" s="4"/>
      <c r="C28" s="4"/>
      <c r="D28" s="4"/>
      <c r="E28" s="10"/>
      <c r="F28" s="10"/>
      <c r="G28" s="4"/>
      <c r="H28" s="4"/>
      <c r="I28" s="4"/>
      <c r="J28" s="4"/>
      <c r="K28" s="4"/>
      <c r="L28" s="4"/>
      <c r="M28" s="4"/>
    </row>
    <row r="29" spans="1:13" x14ac:dyDescent="0.25">
      <c r="A29" s="12"/>
      <c r="B29" s="4"/>
      <c r="C29" s="4"/>
      <c r="D29" s="4"/>
      <c r="E29" s="10"/>
      <c r="F29" s="10"/>
      <c r="G29" s="4"/>
      <c r="H29" s="4"/>
      <c r="I29" s="4"/>
      <c r="J29" s="4"/>
      <c r="K29" s="4"/>
      <c r="L29" s="4"/>
      <c r="M29" s="4"/>
    </row>
    <row r="30" spans="1:13" x14ac:dyDescent="0.25">
      <c r="A30" s="12"/>
      <c r="B30" s="4"/>
      <c r="C30" s="4"/>
      <c r="D30" s="4"/>
      <c r="E30" s="10"/>
      <c r="F30" s="10"/>
      <c r="G30" s="4"/>
      <c r="H30" s="4"/>
      <c r="I30" s="4"/>
      <c r="J30" s="4"/>
      <c r="K30" s="4"/>
      <c r="L30" s="4"/>
      <c r="M30" s="4"/>
    </row>
    <row r="31" spans="1:13" x14ac:dyDescent="0.25">
      <c r="A31" s="12"/>
      <c r="B31" s="4"/>
      <c r="C31" s="4"/>
      <c r="D31" s="4"/>
      <c r="E31" s="10"/>
      <c r="F31" s="10"/>
      <c r="G31" s="4"/>
      <c r="H31" s="4"/>
      <c r="I31" s="4"/>
      <c r="J31" s="4"/>
      <c r="K31" s="4"/>
      <c r="L31" s="4"/>
      <c r="M31" s="4"/>
    </row>
    <row r="32" spans="1:13" x14ac:dyDescent="0.25">
      <c r="A32" s="12"/>
      <c r="B32" s="4"/>
      <c r="C32" s="4"/>
      <c r="D32" s="4"/>
      <c r="E32" s="10"/>
      <c r="F32" s="10"/>
      <c r="G32" s="4"/>
      <c r="H32" s="4"/>
      <c r="I32" s="4"/>
      <c r="J32" s="4"/>
      <c r="K32" s="4"/>
      <c r="L32" s="4"/>
      <c r="M32" s="4"/>
    </row>
    <row r="33" spans="1:13" x14ac:dyDescent="0.25">
      <c r="A33" s="12"/>
      <c r="B33" s="4"/>
      <c r="C33" s="4"/>
      <c r="D33" s="4"/>
      <c r="E33" s="10"/>
      <c r="F33" s="10"/>
      <c r="G33" s="4"/>
      <c r="H33" s="4"/>
      <c r="I33" s="4"/>
      <c r="J33" s="4"/>
      <c r="K33" s="4"/>
      <c r="L33" s="4"/>
      <c r="M33" s="4"/>
    </row>
    <row r="34" spans="1:13" x14ac:dyDescent="0.25">
      <c r="A34" s="12"/>
      <c r="B34" s="4"/>
      <c r="C34" s="4"/>
      <c r="D34" s="4"/>
      <c r="E34" s="10"/>
      <c r="F34" s="10"/>
      <c r="G34" s="4"/>
      <c r="H34" s="4"/>
      <c r="I34" s="4"/>
      <c r="J34" s="4"/>
      <c r="K34" s="4"/>
      <c r="L34" s="4"/>
      <c r="M34" s="4"/>
    </row>
    <row r="35" spans="1:13" x14ac:dyDescent="0.25">
      <c r="A35" s="12"/>
      <c r="B35" s="4"/>
      <c r="C35" s="4"/>
      <c r="D35" s="4"/>
      <c r="E35" s="10"/>
      <c r="F35" s="10"/>
      <c r="G35" s="4"/>
      <c r="H35" s="4"/>
      <c r="I35" s="4"/>
      <c r="J35" s="4"/>
      <c r="K35" s="4"/>
      <c r="L35" s="4"/>
      <c r="M35" s="4"/>
    </row>
    <row r="36" spans="1:13" x14ac:dyDescent="0.25">
      <c r="A36" s="12"/>
      <c r="B36" s="4"/>
      <c r="C36" s="4"/>
      <c r="D36" s="4"/>
      <c r="E36" s="10"/>
      <c r="F36" s="10"/>
      <c r="G36" s="4"/>
      <c r="H36" s="4"/>
      <c r="I36" s="4"/>
      <c r="J36" s="4"/>
      <c r="K36" s="4"/>
      <c r="L36" s="4"/>
      <c r="M36" s="4"/>
    </row>
    <row r="37" spans="1:13" x14ac:dyDescent="0.25">
      <c r="A37" s="12"/>
      <c r="B37" s="4"/>
      <c r="C37" s="4"/>
      <c r="D37" s="4"/>
      <c r="E37" s="10"/>
      <c r="F37" s="10"/>
      <c r="G37" s="4"/>
      <c r="H37" s="4"/>
      <c r="I37" s="4"/>
      <c r="J37" s="4"/>
      <c r="K37" s="4"/>
      <c r="L37" s="4"/>
      <c r="M37" s="4"/>
    </row>
    <row r="38" spans="1:13" x14ac:dyDescent="0.25">
      <c r="A38" s="12"/>
      <c r="B38" s="4"/>
      <c r="C38" s="4"/>
      <c r="D38" s="4"/>
      <c r="E38" s="10"/>
      <c r="F38" s="10"/>
      <c r="G38" s="4"/>
      <c r="H38" s="4"/>
      <c r="I38" s="4"/>
      <c r="J38" s="4"/>
      <c r="K38" s="4"/>
      <c r="L38" s="4"/>
      <c r="M38" s="4"/>
    </row>
    <row r="39" spans="1:13" x14ac:dyDescent="0.25">
      <c r="A39" s="12"/>
      <c r="B39" s="4"/>
      <c r="C39" s="4"/>
      <c r="D39" s="4"/>
      <c r="E39" s="10"/>
      <c r="F39" s="10"/>
      <c r="G39" s="4"/>
      <c r="H39" s="4"/>
      <c r="I39" s="4"/>
      <c r="J39" s="4"/>
      <c r="K39" s="4"/>
      <c r="L39" s="4"/>
      <c r="M39" s="4"/>
    </row>
    <row r="40" spans="1:13" x14ac:dyDescent="0.25">
      <c r="A40" s="12"/>
      <c r="B40" s="4"/>
      <c r="C40" s="4"/>
      <c r="D40" s="4"/>
      <c r="E40" s="10"/>
      <c r="F40" s="10"/>
      <c r="G40" s="4"/>
      <c r="H40" s="4"/>
      <c r="I40" s="4"/>
      <c r="J40" s="4"/>
      <c r="K40" s="4"/>
      <c r="L40" s="4"/>
      <c r="M40" s="4"/>
    </row>
    <row r="41" spans="1:13" x14ac:dyDescent="0.25">
      <c r="A41" s="12"/>
      <c r="B41" s="4"/>
      <c r="C41" s="4"/>
      <c r="D41" s="4"/>
      <c r="E41" s="10"/>
      <c r="F41" s="10"/>
      <c r="G41" s="4"/>
      <c r="H41" s="4"/>
      <c r="I41" s="4"/>
      <c r="J41" s="4"/>
      <c r="K41" s="4"/>
      <c r="L41" s="4"/>
      <c r="M41" s="4"/>
    </row>
    <row r="42" spans="1:13" x14ac:dyDescent="0.25">
      <c r="A42" s="12"/>
      <c r="B42" s="4"/>
      <c r="C42" s="4"/>
      <c r="D42" s="4"/>
      <c r="E42" s="10"/>
      <c r="F42" s="10"/>
      <c r="G42" s="4"/>
      <c r="H42" s="4"/>
      <c r="I42" s="4"/>
      <c r="J42" s="4"/>
      <c r="K42" s="4"/>
      <c r="L42" s="4"/>
      <c r="M42" s="4"/>
    </row>
    <row r="43" spans="1:13" x14ac:dyDescent="0.25">
      <c r="A43" s="12"/>
      <c r="B43" s="4"/>
      <c r="C43" s="4"/>
      <c r="D43" s="4"/>
      <c r="E43" s="10"/>
      <c r="F43" s="10"/>
      <c r="G43" s="4"/>
      <c r="H43" s="4"/>
      <c r="I43" s="4"/>
      <c r="J43" s="4"/>
      <c r="K43" s="4"/>
      <c r="L43" s="4"/>
      <c r="M43" s="4"/>
    </row>
    <row r="44" spans="1:13" x14ac:dyDescent="0.25">
      <c r="A44" s="12"/>
      <c r="B44" s="4"/>
      <c r="C44" s="4"/>
      <c r="D44" s="4"/>
      <c r="E44" s="10"/>
      <c r="F44" s="10"/>
      <c r="G44" s="4"/>
      <c r="H44" s="4"/>
      <c r="I44" s="4"/>
      <c r="J44" s="4"/>
      <c r="K44" s="4"/>
      <c r="L44" s="4"/>
      <c r="M44" s="4"/>
    </row>
    <row r="45" spans="1:13" x14ac:dyDescent="0.25">
      <c r="A45" s="12"/>
      <c r="B45" s="4"/>
      <c r="C45" s="4"/>
      <c r="D45" s="4"/>
      <c r="E45" s="10"/>
      <c r="F45" s="10"/>
      <c r="G45" s="4"/>
      <c r="H45" s="4"/>
      <c r="I45" s="4"/>
      <c r="J45" s="4"/>
      <c r="K45" s="4"/>
      <c r="L45" s="4"/>
      <c r="M45" s="4"/>
    </row>
    <row r="46" spans="1:13" x14ac:dyDescent="0.25">
      <c r="A46" s="12"/>
      <c r="B46" s="4"/>
      <c r="C46" s="4"/>
      <c r="D46" s="4"/>
      <c r="E46" s="10"/>
      <c r="F46" s="10"/>
      <c r="G46" s="4"/>
      <c r="H46" s="4"/>
      <c r="I46" s="4"/>
      <c r="J46" s="4"/>
      <c r="K46" s="4"/>
      <c r="L46" s="4"/>
      <c r="M46" s="4"/>
    </row>
    <row r="47" spans="1:13" x14ac:dyDescent="0.25">
      <c r="A47" s="12"/>
      <c r="B47" s="4"/>
      <c r="C47" s="4"/>
      <c r="D47" s="4"/>
      <c r="E47" s="10"/>
      <c r="F47" s="10"/>
      <c r="G47" s="4"/>
      <c r="H47" s="4"/>
      <c r="I47" s="4"/>
      <c r="J47" s="4"/>
      <c r="K47" s="4"/>
      <c r="L47" s="4"/>
      <c r="M47" s="4"/>
    </row>
    <row r="48" spans="1:13" x14ac:dyDescent="0.25">
      <c r="A48" s="12"/>
      <c r="B48" s="4"/>
      <c r="C48" s="4"/>
      <c r="D48" s="4"/>
      <c r="E48" s="10"/>
      <c r="F48" s="10"/>
      <c r="G48" s="4"/>
      <c r="H48" s="4"/>
      <c r="I48" s="4"/>
      <c r="J48" s="4"/>
      <c r="K48" s="4"/>
      <c r="L48" s="4"/>
      <c r="M48" s="4"/>
    </row>
    <row r="49" spans="1:13" x14ac:dyDescent="0.25">
      <c r="A49" s="12"/>
      <c r="B49" s="4"/>
      <c r="C49" s="4"/>
      <c r="D49" s="4"/>
      <c r="E49" s="10"/>
      <c r="F49" s="10"/>
      <c r="G49" s="4"/>
      <c r="H49" s="4"/>
      <c r="I49" s="4"/>
      <c r="J49" s="4"/>
      <c r="K49" s="4"/>
      <c r="L49" s="4"/>
      <c r="M49" s="4"/>
    </row>
    <row r="50" spans="1:13" x14ac:dyDescent="0.25">
      <c r="A50" s="12"/>
      <c r="B50" s="4"/>
      <c r="C50" s="4"/>
      <c r="D50" s="4"/>
      <c r="E50" s="10"/>
      <c r="F50" s="10"/>
      <c r="G50" s="4"/>
      <c r="H50" s="4"/>
      <c r="I50" s="4"/>
      <c r="J50" s="4"/>
      <c r="K50" s="4"/>
      <c r="L50" s="4"/>
      <c r="M50" s="4"/>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Values'!$A$1:$A$3</xm:f>
          </x14:formula1>
          <xm:sqref>B5</xm:sqref>
        </x14:dataValidation>
        <x14:dataValidation type="list" allowBlank="1" showInputMessage="1" showErrorMessage="1">
          <x14:formula1>
            <xm:f>'Dropdown Values'!$A$1:$A$2</xm:f>
          </x14:formula1>
          <xm:sqref>B6:B8 B11:B13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RowHeight="15" x14ac:dyDescent="0.2"/>
  <sheetData>
    <row r="1" spans="1:1" x14ac:dyDescent="0.2">
      <c r="A1" t="s">
        <v>10</v>
      </c>
    </row>
    <row r="2" spans="1:1" x14ac:dyDescent="0.2">
      <c r="A2"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Project Resource Plan Template </vt:lpstr>
      <vt:lpstr>Dropdown Values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2016-02-11T21:00:09Z</dcterms:created>
  <dcterms:modified xsi:type="dcterms:W3CDTF">2016-06-25T00:27:05Z</dcterms:modified>
</cp:coreProperties>
</file>